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СБР на 29.11.2023+ письмо 14.12" sheetId="2" r:id="rId1"/>
  </sheets>
  <definedNames>
    <definedName name="_xlnm.Print_Titles" localSheetId="0">'СБР на 29.11.2023+ письмо 14.12'!$8:$10</definedName>
    <definedName name="_xlnm.Print_Area" localSheetId="0">'СБР на 29.11.2023+ письмо 14.12'!$A$1:$K$67</definedName>
  </definedNames>
  <calcPr calcId="162913"/>
</workbook>
</file>

<file path=xl/calcChain.xml><?xml version="1.0" encoding="utf-8"?>
<calcChain xmlns="http://schemas.openxmlformats.org/spreadsheetml/2006/main">
  <c r="I54" i="2" l="1"/>
  <c r="I34" i="2"/>
  <c r="I19" i="2"/>
  <c r="I49" i="2" l="1"/>
  <c r="L12" i="2" l="1"/>
  <c r="L13" i="2"/>
  <c r="L14" i="2"/>
  <c r="L64" i="2" s="1"/>
  <c r="L15" i="2"/>
  <c r="L16" i="2"/>
  <c r="L22" i="2"/>
  <c r="L62" i="2" s="1"/>
  <c r="L23" i="2"/>
  <c r="L21" i="2" s="1"/>
  <c r="L24" i="2"/>
  <c r="L25" i="2"/>
  <c r="L26" i="2"/>
  <c r="L31" i="2"/>
  <c r="L37" i="2"/>
  <c r="L38" i="2"/>
  <c r="L39" i="2"/>
  <c r="L40" i="2"/>
  <c r="L41" i="2"/>
  <c r="L46" i="2"/>
  <c r="L51" i="2"/>
  <c r="L56" i="2"/>
  <c r="L65" i="2"/>
  <c r="F49" i="2"/>
  <c r="F60" i="2"/>
  <c r="F59" i="2"/>
  <c r="F58" i="2"/>
  <c r="F57" i="2"/>
  <c r="K56" i="2"/>
  <c r="J56" i="2"/>
  <c r="I56" i="2"/>
  <c r="F56" i="2" s="1"/>
  <c r="H56" i="2"/>
  <c r="G56" i="2"/>
  <c r="F55" i="2"/>
  <c r="F54" i="2"/>
  <c r="F53" i="2"/>
  <c r="F52" i="2"/>
  <c r="K51" i="2"/>
  <c r="J51" i="2"/>
  <c r="I51" i="2"/>
  <c r="H51" i="2"/>
  <c r="G51" i="2"/>
  <c r="F50" i="2"/>
  <c r="F48" i="2"/>
  <c r="F47" i="2"/>
  <c r="K46" i="2"/>
  <c r="J46" i="2"/>
  <c r="H46" i="2"/>
  <c r="G46" i="2"/>
  <c r="F45" i="2"/>
  <c r="F44" i="2"/>
  <c r="F43" i="2"/>
  <c r="F42" i="2"/>
  <c r="K41" i="2"/>
  <c r="J41" i="2"/>
  <c r="I41" i="2"/>
  <c r="H41" i="2"/>
  <c r="G41" i="2"/>
  <c r="F41" i="2" s="1"/>
  <c r="K40" i="2"/>
  <c r="J40" i="2"/>
  <c r="I40" i="2"/>
  <c r="H40" i="2"/>
  <c r="G40" i="2"/>
  <c r="K39" i="2"/>
  <c r="J39" i="2"/>
  <c r="H39" i="2"/>
  <c r="G39" i="2"/>
  <c r="K38" i="2"/>
  <c r="J38" i="2"/>
  <c r="J36" i="2" s="1"/>
  <c r="I38" i="2"/>
  <c r="F38" i="2" s="1"/>
  <c r="H38" i="2"/>
  <c r="G38" i="2"/>
  <c r="K37" i="2"/>
  <c r="J37" i="2"/>
  <c r="I37" i="2"/>
  <c r="H37" i="2"/>
  <c r="H36" i="2" s="1"/>
  <c r="G37" i="2"/>
  <c r="F35" i="2"/>
  <c r="F34" i="2"/>
  <c r="F33" i="2"/>
  <c r="F32" i="2"/>
  <c r="K31" i="2"/>
  <c r="J31" i="2"/>
  <c r="I31" i="2"/>
  <c r="H31" i="2"/>
  <c r="G31" i="2"/>
  <c r="F30" i="2"/>
  <c r="F29" i="2"/>
  <c r="F28" i="2"/>
  <c r="F27" i="2"/>
  <c r="K26" i="2"/>
  <c r="J26" i="2"/>
  <c r="I26" i="2"/>
  <c r="H26" i="2"/>
  <c r="G26" i="2"/>
  <c r="F26" i="2" s="1"/>
  <c r="K25" i="2"/>
  <c r="J25" i="2"/>
  <c r="I25" i="2"/>
  <c r="I21" i="2" s="1"/>
  <c r="H25" i="2"/>
  <c r="G25" i="2"/>
  <c r="K24" i="2"/>
  <c r="J24" i="2"/>
  <c r="I24" i="2"/>
  <c r="H24" i="2"/>
  <c r="G24" i="2"/>
  <c r="K23" i="2"/>
  <c r="K21" i="2" s="1"/>
  <c r="J23" i="2"/>
  <c r="I23" i="2"/>
  <c r="H23" i="2"/>
  <c r="G23" i="2"/>
  <c r="F23" i="2" s="1"/>
  <c r="K22" i="2"/>
  <c r="J22" i="2"/>
  <c r="I22" i="2"/>
  <c r="H22" i="2"/>
  <c r="H21" i="2" s="1"/>
  <c r="G22" i="2"/>
  <c r="G21" i="2"/>
  <c r="F20" i="2"/>
  <c r="F19" i="2"/>
  <c r="F18" i="2"/>
  <c r="F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F14" i="2"/>
  <c r="K13" i="2"/>
  <c r="J13" i="2"/>
  <c r="I13" i="2"/>
  <c r="H13" i="2"/>
  <c r="G13" i="2"/>
  <c r="K12" i="2"/>
  <c r="J12" i="2"/>
  <c r="I12" i="2"/>
  <c r="I11" i="2" s="1"/>
  <c r="H12" i="2"/>
  <c r="G12" i="2"/>
  <c r="K11" i="2"/>
  <c r="G11" i="2"/>
  <c r="F12" i="2" l="1"/>
  <c r="F15" i="2"/>
  <c r="J21" i="2"/>
  <c r="F21" i="2" s="1"/>
  <c r="L63" i="2"/>
  <c r="L61" i="2" s="1"/>
  <c r="L11" i="2"/>
  <c r="F40" i="2"/>
  <c r="L36" i="2"/>
  <c r="H11" i="2"/>
  <c r="J11" i="2"/>
  <c r="F24" i="2"/>
  <c r="F51" i="2"/>
  <c r="F13" i="2"/>
  <c r="F16" i="2"/>
  <c r="F31" i="2"/>
  <c r="H63" i="2"/>
  <c r="J63" i="2"/>
  <c r="G64" i="2"/>
  <c r="J64" i="2"/>
  <c r="H65" i="2"/>
  <c r="J65" i="2"/>
  <c r="I63" i="2"/>
  <c r="K63" i="2"/>
  <c r="F25" i="2"/>
  <c r="G62" i="2"/>
  <c r="I62" i="2"/>
  <c r="K62" i="2"/>
  <c r="H64" i="2"/>
  <c r="K64" i="2"/>
  <c r="G65" i="2"/>
  <c r="I65" i="2"/>
  <c r="K65" i="2"/>
  <c r="I39" i="2"/>
  <c r="I36" i="2" s="1"/>
  <c r="I46" i="2"/>
  <c r="F46" i="2" s="1"/>
  <c r="I64" i="2"/>
  <c r="I61" i="2" s="1"/>
  <c r="F11" i="2"/>
  <c r="H62" i="2"/>
  <c r="J62" i="2"/>
  <c r="G63" i="2"/>
  <c r="F22" i="2"/>
  <c r="G36" i="2"/>
  <c r="K36" i="2"/>
  <c r="F37" i="2"/>
  <c r="F39" i="2"/>
  <c r="F63" i="2" l="1"/>
  <c r="H61" i="2"/>
  <c r="K61" i="2"/>
  <c r="J61" i="2"/>
  <c r="F64" i="2"/>
  <c r="F65" i="2"/>
  <c r="F36" i="2"/>
  <c r="G61" i="2"/>
  <c r="F62" i="2"/>
  <c r="F61" i="2" l="1"/>
</calcChain>
</file>

<file path=xl/sharedStrings.xml><?xml version="1.0" encoding="utf-8"?>
<sst xmlns="http://schemas.openxmlformats.org/spreadsheetml/2006/main" count="112" uniqueCount="51">
  <si>
    <t>Мероприятия по реализации  муниципальной программы (подпрограммы)</t>
  </si>
  <si>
    <t>Срок  исполнения мероприятия</t>
  </si>
  <si>
    <t>Ответственный за выполнение мероприятия программы</t>
  </si>
  <si>
    <t>Источники финансирования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</si>
  <si>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</si>
  <si>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</si>
  <si>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</si>
  <si>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</si>
  <si>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</si>
  <si>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</si>
  <si>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-муниципальный бюджет</t>
  </si>
  <si>
    <t>2.</t>
  </si>
  <si>
    <t>3.</t>
  </si>
  <si>
    <t>Всего по программе, в т.ч.</t>
  </si>
  <si>
    <t>Приложение 
к постановлению администрации 
города Евпатория Республики Крым</t>
  </si>
  <si>
    <t>от ______________________ № ________</t>
  </si>
  <si>
    <t>№ п/п</t>
  </si>
  <si>
    <t>Всего</t>
  </si>
  <si>
    <t>2021 год</t>
  </si>
  <si>
    <t>2022 год</t>
  </si>
  <si>
    <t>2023 год</t>
  </si>
  <si>
    <t>2024 год</t>
  </si>
  <si>
    <t>2025 год</t>
  </si>
  <si>
    <t>2026 год</t>
  </si>
  <si>
    <t>1.1.</t>
  </si>
  <si>
    <t xml:space="preserve"> Объём финансирования по годам, в тыс. руб.</t>
  </si>
  <si>
    <t>2.1.</t>
  </si>
  <si>
    <t>3.1.</t>
  </si>
  <si>
    <t>3.2.</t>
  </si>
  <si>
    <t xml:space="preserve">Приложение 3
к муниципальной программе 
«Управление муниципальным имуществом городского округа Евпатория Республики Крым» </t>
  </si>
  <si>
    <t>Ресурсное обеспечение и прогнозная оценка расходов 
на реализацию муниципальной программы «Управление муниципальным имуществом городского округа Евпатория Республики Крым» 
по источникам финансирования</t>
  </si>
  <si>
    <t>Рациональное управление и распоряжение муниципальным имуществом</t>
  </si>
  <si>
    <t>2021-2025гг.</t>
  </si>
  <si>
    <t>Департамент имущественных и земельных отношений администрации города Евпатории Республики Крым, МКУ «Распорядительная дирекция имущества городской округ Евпатория» (далее – ДИЗО, МКУ «РДИ»)</t>
  </si>
  <si>
    <t>Обеспечение проведения независимой оценки объектов недвижимого имущества (включая земельные участки), находящегося в собственности городского округа Евпатория</t>
  </si>
  <si>
    <t>ДИЗО,
МКУ «РДИ»</t>
  </si>
  <si>
    <t>Активное вовлечение в оборот земельных участков, объектов капитального строительства и имущества</t>
  </si>
  <si>
    <t>2021-2023гг.</t>
  </si>
  <si>
    <t>Обеспечение проведения претензионно-исковой работы (организация переводов и нотариального удостоверения договоров аренды, а также иной документации) для вовлечения нерационально используемого имущества в гражданский оборот</t>
  </si>
  <si>
    <t>2022-2023гг.</t>
  </si>
  <si>
    <t>2.2.</t>
  </si>
  <si>
    <t>Обеспечение проведения судебной экспертизы объектов недвижимого имущества (включая земельные участки) для вовлечения его в гражданский оборот</t>
  </si>
  <si>
    <t>Обеспечение полного учета муниципальной собственности</t>
  </si>
  <si>
    <t>Обеспечение проведения землеустроительных и кадастровых работ для постановки на государственный кадастровый учет объектов недвижимого имущества, находящегося в собственности городского округа Евпатория, и государственной регистрации прав</t>
  </si>
  <si>
    <t>2021-2024гг.</t>
  </si>
  <si>
    <t>Взносы на капитальный ремонт общего имущества многоквартирных домов городского округа Евпатория</t>
  </si>
  <si>
    <t>4.</t>
  </si>
  <si>
    <t>Обеспечение функций Департамента имущественных и земельных отношений администрации города Евпатории Республики Крым</t>
  </si>
  <si>
    <t xml:space="preserve">ДИЗО
</t>
  </si>
  <si>
    <t>5.</t>
  </si>
  <si>
    <t>Обеспечение деятельности муниципального казенного учреждения «Распорядительная дирекция имущества городского округа Евпатория»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</si>
</sst>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49" fontId="1" fillId="2" borderId="2" xfId="0" applyNumberFormat="1" applyFont="1" applyFill="1" applyBorder="1" applyAlignment="1">
      <alignment horizontal="justify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/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0" xfId="0" applyFill="1" applyBorder="1" applyAlignment="1">
      <alignment wrapText="1"/>
    </xf>
    <xf numFmtId="49" fontId="1" fillId="2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topLeftCell="A16" zoomScale="85" zoomScaleNormal="85" zoomScaleSheetLayoutView="85" workbookViewId="0">
      <selection activeCell="I51" sqref="I51"/>
    </sheetView>
  </sheetViews>
  <sheetFormatPr defaultRowHeight="15.75" x14ac:dyDescent="0.25"/>
  <cols>
    <col min="1" max="1" width="7.5703125" style="4" bestFit="1" customWidth="1"/>
    <col min="2" max="2" width="48.42578125" style="1" customWidth="1"/>
    <col min="3" max="3" width="15.140625" style="1" customWidth="1"/>
    <col min="4" max="4" width="26.85546875" style="1" customWidth="1"/>
    <col min="5" max="5" width="19.7109375" style="3" customWidth="1"/>
    <col min="6" max="6" width="15.140625" style="1" customWidth="1"/>
    <col min="7" max="7" width="14.28515625" style="1" customWidth="1"/>
    <col min="8" max="8" width="14.5703125" style="1" customWidth="1"/>
    <col min="9" max="9" width="15.42578125" style="1" customWidth="1"/>
    <col min="10" max="10" width="14.28515625" style="1" customWidth="1"/>
    <col min="11" max="11" width="14.140625" style="1" customWidth="1"/>
    <col min="12" max="12" width="14.28515625" style="1" customWidth="1"/>
    <col min="13" max="16384" width="9.140625" style="1"/>
  </cols>
  <sheetData>
    <row r="1" spans="1:12" ht="48.75" customHeight="1" x14ac:dyDescent="0.25">
      <c r="G1" s="35" t="s">
        <v>14</v>
      </c>
      <c r="H1" s="21"/>
      <c r="I1" s="21"/>
      <c r="J1" s="21"/>
      <c r="K1" s="21"/>
      <c r="L1" s="21"/>
    </row>
    <row r="2" spans="1:12" x14ac:dyDescent="0.25">
      <c r="G2" s="21" t="s">
        <v>15</v>
      </c>
      <c r="H2" s="21"/>
      <c r="I2" s="21"/>
      <c r="J2" s="21"/>
      <c r="K2" s="21"/>
      <c r="L2" s="21"/>
    </row>
    <row r="3" spans="1:12" x14ac:dyDescent="0.25">
      <c r="G3" s="21"/>
      <c r="H3" s="21"/>
      <c r="I3" s="21"/>
      <c r="J3" s="21"/>
      <c r="K3" s="21"/>
      <c r="L3" s="21"/>
    </row>
    <row r="4" spans="1:12" ht="60.75" customHeight="1" x14ac:dyDescent="0.25">
      <c r="G4" s="35" t="s">
        <v>29</v>
      </c>
      <c r="H4" s="38"/>
      <c r="I4" s="38"/>
      <c r="J4" s="38"/>
      <c r="K4" s="38"/>
      <c r="L4" s="2"/>
    </row>
    <row r="6" spans="1:12" ht="54.75" customHeight="1" x14ac:dyDescent="0.25">
      <c r="A6" s="36" t="s">
        <v>30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8" spans="1:12" ht="26.25" customHeight="1" x14ac:dyDescent="0.25">
      <c r="A8" s="39" t="s">
        <v>16</v>
      </c>
      <c r="B8" s="20" t="s">
        <v>0</v>
      </c>
      <c r="C8" s="20" t="s">
        <v>1</v>
      </c>
      <c r="D8" s="20" t="s">
        <v>2</v>
      </c>
      <c r="E8" s="20" t="s">
        <v>3</v>
      </c>
      <c r="F8" s="41" t="s">
        <v>25</v>
      </c>
      <c r="G8" s="42"/>
      <c r="H8" s="42"/>
      <c r="I8" s="42"/>
      <c r="J8" s="42"/>
      <c r="K8" s="42"/>
      <c r="L8" s="43"/>
    </row>
    <row r="9" spans="1:12" ht="41.25" customHeight="1" x14ac:dyDescent="0.25">
      <c r="A9" s="40"/>
      <c r="B9" s="20"/>
      <c r="C9" s="20"/>
      <c r="D9" s="20"/>
      <c r="E9" s="20"/>
      <c r="F9" s="6" t="s">
        <v>17</v>
      </c>
      <c r="G9" s="6" t="s">
        <v>18</v>
      </c>
      <c r="H9" s="6" t="s">
        <v>19</v>
      </c>
      <c r="I9" s="6" t="s">
        <v>20</v>
      </c>
      <c r="J9" s="6" t="s">
        <v>21</v>
      </c>
      <c r="K9" s="6" t="s">
        <v>22</v>
      </c>
      <c r="L9" s="6" t="s">
        <v>23</v>
      </c>
    </row>
    <row r="10" spans="1:12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</row>
    <row r="11" spans="1:12" ht="47.25" customHeight="1" x14ac:dyDescent="0.25">
      <c r="A11" s="31" t="s">
        <v>4</v>
      </c>
      <c r="B11" s="32" t="s">
        <v>31</v>
      </c>
      <c r="C11" s="33" t="s">
        <v>32</v>
      </c>
      <c r="D11" s="34" t="s">
        <v>33</v>
      </c>
      <c r="E11" s="8" t="s">
        <v>5</v>
      </c>
      <c r="F11" s="9">
        <f t="shared" ref="F11:F42" si="0">SUM(G11:L11)</f>
        <v>2790.59744</v>
      </c>
      <c r="G11" s="9">
        <f>SUM(G12:G15)</f>
        <v>453.82299999999998</v>
      </c>
      <c r="H11" s="9">
        <f t="shared" ref="H11:L11" si="1">SUM(H12:H15)</f>
        <v>575</v>
      </c>
      <c r="I11" s="9">
        <f t="shared" si="1"/>
        <v>676.77444000000003</v>
      </c>
      <c r="J11" s="9">
        <f t="shared" si="1"/>
        <v>507</v>
      </c>
      <c r="K11" s="9">
        <f t="shared" si="1"/>
        <v>578</v>
      </c>
      <c r="L11" s="9">
        <f t="shared" si="1"/>
        <v>0</v>
      </c>
    </row>
    <row r="12" spans="1:12" ht="31.5" x14ac:dyDescent="0.25">
      <c r="A12" s="31"/>
      <c r="B12" s="32"/>
      <c r="C12" s="33"/>
      <c r="D12" s="34"/>
      <c r="E12" s="10" t="s">
        <v>6</v>
      </c>
      <c r="F12" s="11">
        <f t="shared" si="0"/>
        <v>0</v>
      </c>
      <c r="G12" s="12">
        <f>G17</f>
        <v>0</v>
      </c>
      <c r="H12" s="12">
        <f t="shared" ref="H12:L12" si="2">H17</f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</row>
    <row r="13" spans="1:12" ht="31.5" x14ac:dyDescent="0.25">
      <c r="A13" s="31"/>
      <c r="B13" s="32"/>
      <c r="C13" s="33"/>
      <c r="D13" s="34"/>
      <c r="E13" s="10" t="s">
        <v>7</v>
      </c>
      <c r="F13" s="11">
        <f t="shared" si="0"/>
        <v>0</v>
      </c>
      <c r="G13" s="12">
        <f t="shared" ref="G13:L15" si="3">G18</f>
        <v>0</v>
      </c>
      <c r="H13" s="12">
        <f t="shared" si="3"/>
        <v>0</v>
      </c>
      <c r="I13" s="12">
        <f t="shared" si="3"/>
        <v>0</v>
      </c>
      <c r="J13" s="12">
        <f t="shared" si="3"/>
        <v>0</v>
      </c>
      <c r="K13" s="12">
        <f t="shared" si="3"/>
        <v>0</v>
      </c>
      <c r="L13" s="12">
        <f t="shared" si="3"/>
        <v>0</v>
      </c>
    </row>
    <row r="14" spans="1:12" ht="31.5" x14ac:dyDescent="0.25">
      <c r="A14" s="31"/>
      <c r="B14" s="32"/>
      <c r="C14" s="33"/>
      <c r="D14" s="34"/>
      <c r="E14" s="10" t="s">
        <v>8</v>
      </c>
      <c r="F14" s="11">
        <f t="shared" si="0"/>
        <v>2790.59744</v>
      </c>
      <c r="G14" s="11">
        <f t="shared" si="3"/>
        <v>453.82299999999998</v>
      </c>
      <c r="H14" s="11">
        <f t="shared" si="3"/>
        <v>575</v>
      </c>
      <c r="I14" s="11">
        <f t="shared" si="3"/>
        <v>676.77444000000003</v>
      </c>
      <c r="J14" s="11">
        <f t="shared" si="3"/>
        <v>507</v>
      </c>
      <c r="K14" s="11">
        <f t="shared" si="3"/>
        <v>578</v>
      </c>
      <c r="L14" s="12">
        <f t="shared" si="3"/>
        <v>0</v>
      </c>
    </row>
    <row r="15" spans="1:12" ht="31.5" x14ac:dyDescent="0.25">
      <c r="A15" s="31"/>
      <c r="B15" s="32"/>
      <c r="C15" s="33"/>
      <c r="D15" s="34"/>
      <c r="E15" s="10" t="s">
        <v>9</v>
      </c>
      <c r="F15" s="11">
        <f t="shared" si="0"/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  <c r="L15" s="12">
        <f t="shared" si="3"/>
        <v>0</v>
      </c>
    </row>
    <row r="16" spans="1:12" x14ac:dyDescent="0.25">
      <c r="A16" s="31" t="s">
        <v>24</v>
      </c>
      <c r="B16" s="33" t="s">
        <v>34</v>
      </c>
      <c r="C16" s="33" t="s">
        <v>32</v>
      </c>
      <c r="D16" s="27" t="s">
        <v>35</v>
      </c>
      <c r="E16" s="8" t="s">
        <v>5</v>
      </c>
      <c r="F16" s="9">
        <f t="shared" si="0"/>
        <v>2790.59744</v>
      </c>
      <c r="G16" s="9">
        <f>SUM(G17:G20)</f>
        <v>453.82299999999998</v>
      </c>
      <c r="H16" s="9">
        <f t="shared" ref="H16:L16" si="4">SUM(H17:H20)</f>
        <v>575</v>
      </c>
      <c r="I16" s="9">
        <f t="shared" si="4"/>
        <v>676.77444000000003</v>
      </c>
      <c r="J16" s="9">
        <f t="shared" si="4"/>
        <v>507</v>
      </c>
      <c r="K16" s="9">
        <f t="shared" si="4"/>
        <v>578</v>
      </c>
      <c r="L16" s="9">
        <f t="shared" si="4"/>
        <v>0</v>
      </c>
    </row>
    <row r="17" spans="1:12" ht="31.5" x14ac:dyDescent="0.25">
      <c r="A17" s="31"/>
      <c r="B17" s="33"/>
      <c r="C17" s="33"/>
      <c r="D17" s="28"/>
      <c r="E17" s="10" t="s">
        <v>6</v>
      </c>
      <c r="F17" s="11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</row>
    <row r="18" spans="1:12" ht="31.5" x14ac:dyDescent="0.25">
      <c r="A18" s="31"/>
      <c r="B18" s="33"/>
      <c r="C18" s="33"/>
      <c r="D18" s="28"/>
      <c r="E18" s="10" t="s">
        <v>7</v>
      </c>
      <c r="F18" s="11">
        <f t="shared" si="0"/>
        <v>0</v>
      </c>
      <c r="G18" s="13">
        <v>0</v>
      </c>
      <c r="H18" s="13">
        <v>0</v>
      </c>
      <c r="I18" s="13">
        <v>0</v>
      </c>
      <c r="J18" s="13">
        <v>0</v>
      </c>
      <c r="K18" s="12">
        <v>0</v>
      </c>
      <c r="L18" s="12">
        <v>0</v>
      </c>
    </row>
    <row r="19" spans="1:12" ht="31.5" x14ac:dyDescent="0.25">
      <c r="A19" s="31"/>
      <c r="B19" s="33"/>
      <c r="C19" s="33"/>
      <c r="D19" s="28"/>
      <c r="E19" s="10" t="s">
        <v>10</v>
      </c>
      <c r="F19" s="14">
        <f t="shared" si="0"/>
        <v>2790.59744</v>
      </c>
      <c r="G19" s="15">
        <v>453.82299999999998</v>
      </c>
      <c r="H19" s="15">
        <v>575</v>
      </c>
      <c r="I19" s="15">
        <f>1004-327.22556</f>
        <v>676.77444000000003</v>
      </c>
      <c r="J19" s="15">
        <v>507</v>
      </c>
      <c r="K19" s="15">
        <v>578</v>
      </c>
      <c r="L19" s="16">
        <v>0</v>
      </c>
    </row>
    <row r="20" spans="1:12" ht="31.5" x14ac:dyDescent="0.25">
      <c r="A20" s="31"/>
      <c r="B20" s="33"/>
      <c r="C20" s="33"/>
      <c r="D20" s="29"/>
      <c r="E20" s="10" t="s">
        <v>9</v>
      </c>
      <c r="F20" s="11">
        <f t="shared" si="0"/>
        <v>0</v>
      </c>
      <c r="G20" s="17">
        <v>0</v>
      </c>
      <c r="H20" s="17">
        <v>0</v>
      </c>
      <c r="I20" s="17">
        <v>0</v>
      </c>
      <c r="J20" s="17">
        <v>0</v>
      </c>
      <c r="K20" s="12">
        <v>0</v>
      </c>
      <c r="L20" s="12">
        <v>0</v>
      </c>
    </row>
    <row r="21" spans="1:12" x14ac:dyDescent="0.25">
      <c r="A21" s="31" t="s">
        <v>11</v>
      </c>
      <c r="B21" s="32" t="s">
        <v>36</v>
      </c>
      <c r="C21" s="26" t="s">
        <v>37</v>
      </c>
      <c r="D21" s="27" t="s">
        <v>35</v>
      </c>
      <c r="E21" s="8" t="s">
        <v>5</v>
      </c>
      <c r="F21" s="9">
        <f t="shared" si="0"/>
        <v>718.31530999999995</v>
      </c>
      <c r="G21" s="9">
        <f>SUM(G22:G25)</f>
        <v>234</v>
      </c>
      <c r="H21" s="9">
        <f t="shared" ref="H21:L21" si="5">SUM(H22:H25)</f>
        <v>170.42625000000001</v>
      </c>
      <c r="I21" s="9">
        <f t="shared" si="5"/>
        <v>313.88905999999997</v>
      </c>
      <c r="J21" s="9">
        <f t="shared" si="5"/>
        <v>0</v>
      </c>
      <c r="K21" s="9">
        <f t="shared" si="5"/>
        <v>0</v>
      </c>
      <c r="L21" s="9">
        <f t="shared" si="5"/>
        <v>0</v>
      </c>
    </row>
    <row r="22" spans="1:12" ht="31.5" x14ac:dyDescent="0.25">
      <c r="A22" s="31"/>
      <c r="B22" s="32"/>
      <c r="C22" s="26"/>
      <c r="D22" s="28"/>
      <c r="E22" s="10" t="s">
        <v>6</v>
      </c>
      <c r="F22" s="11">
        <f t="shared" si="0"/>
        <v>0</v>
      </c>
      <c r="G22" s="12">
        <f>G27+G32</f>
        <v>0</v>
      </c>
      <c r="H22" s="12">
        <f t="shared" ref="H22:L22" si="6">H27+H32</f>
        <v>0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0</v>
      </c>
    </row>
    <row r="23" spans="1:12" ht="31.5" x14ac:dyDescent="0.25">
      <c r="A23" s="31"/>
      <c r="B23" s="32"/>
      <c r="C23" s="26"/>
      <c r="D23" s="28"/>
      <c r="E23" s="10" t="s">
        <v>7</v>
      </c>
      <c r="F23" s="11">
        <f t="shared" si="0"/>
        <v>0</v>
      </c>
      <c r="G23" s="12">
        <f t="shared" ref="G23:L25" si="7">G28+G33</f>
        <v>0</v>
      </c>
      <c r="H23" s="12">
        <f t="shared" si="7"/>
        <v>0</v>
      </c>
      <c r="I23" s="12">
        <f t="shared" si="7"/>
        <v>0</v>
      </c>
      <c r="J23" s="12">
        <f t="shared" si="7"/>
        <v>0</v>
      </c>
      <c r="K23" s="12">
        <f t="shared" si="7"/>
        <v>0</v>
      </c>
      <c r="L23" s="12">
        <f t="shared" si="7"/>
        <v>0</v>
      </c>
    </row>
    <row r="24" spans="1:12" ht="31.5" x14ac:dyDescent="0.25">
      <c r="A24" s="31"/>
      <c r="B24" s="32"/>
      <c r="C24" s="26"/>
      <c r="D24" s="28"/>
      <c r="E24" s="10" t="s">
        <v>10</v>
      </c>
      <c r="F24" s="11">
        <f t="shared" si="0"/>
        <v>718.31530999999995</v>
      </c>
      <c r="G24" s="11">
        <f t="shared" si="7"/>
        <v>234</v>
      </c>
      <c r="H24" s="11">
        <f t="shared" si="7"/>
        <v>170.42625000000001</v>
      </c>
      <c r="I24" s="11">
        <f t="shared" si="7"/>
        <v>313.88905999999997</v>
      </c>
      <c r="J24" s="11">
        <f t="shared" si="7"/>
        <v>0</v>
      </c>
      <c r="K24" s="11">
        <f t="shared" si="7"/>
        <v>0</v>
      </c>
      <c r="L24" s="11">
        <f t="shared" si="7"/>
        <v>0</v>
      </c>
    </row>
    <row r="25" spans="1:12" ht="31.5" x14ac:dyDescent="0.25">
      <c r="A25" s="31"/>
      <c r="B25" s="32"/>
      <c r="C25" s="26"/>
      <c r="D25" s="29"/>
      <c r="E25" s="10" t="s">
        <v>9</v>
      </c>
      <c r="F25" s="11">
        <f t="shared" si="0"/>
        <v>0</v>
      </c>
      <c r="G25" s="12">
        <f t="shared" si="7"/>
        <v>0</v>
      </c>
      <c r="H25" s="12">
        <f t="shared" si="7"/>
        <v>0</v>
      </c>
      <c r="I25" s="12">
        <f t="shared" si="7"/>
        <v>0</v>
      </c>
      <c r="J25" s="12">
        <f t="shared" si="7"/>
        <v>0</v>
      </c>
      <c r="K25" s="12">
        <f t="shared" si="7"/>
        <v>0</v>
      </c>
      <c r="L25" s="12">
        <f t="shared" si="7"/>
        <v>0</v>
      </c>
    </row>
    <row r="26" spans="1:12" x14ac:dyDescent="0.25">
      <c r="A26" s="31" t="s">
        <v>26</v>
      </c>
      <c r="B26" s="23" t="s">
        <v>38</v>
      </c>
      <c r="C26" s="26" t="s">
        <v>39</v>
      </c>
      <c r="D26" s="27" t="s">
        <v>35</v>
      </c>
      <c r="E26" s="8" t="s">
        <v>5</v>
      </c>
      <c r="F26" s="9">
        <f t="shared" si="0"/>
        <v>101.08</v>
      </c>
      <c r="G26" s="9">
        <f>SUM(G27:G30)</f>
        <v>0</v>
      </c>
      <c r="H26" s="9">
        <f t="shared" ref="H26:L26" si="8">SUM(H27:H30)</f>
        <v>0</v>
      </c>
      <c r="I26" s="9">
        <f t="shared" si="8"/>
        <v>101.08</v>
      </c>
      <c r="J26" s="9">
        <f t="shared" si="8"/>
        <v>0</v>
      </c>
      <c r="K26" s="9">
        <f t="shared" si="8"/>
        <v>0</v>
      </c>
      <c r="L26" s="9">
        <f t="shared" si="8"/>
        <v>0</v>
      </c>
    </row>
    <row r="27" spans="1:12" ht="31.5" x14ac:dyDescent="0.25">
      <c r="A27" s="31"/>
      <c r="B27" s="24"/>
      <c r="C27" s="26"/>
      <c r="D27" s="28"/>
      <c r="E27" s="10" t="s">
        <v>6</v>
      </c>
      <c r="F27" s="11">
        <f t="shared" si="0"/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</row>
    <row r="28" spans="1:12" ht="31.5" x14ac:dyDescent="0.25">
      <c r="A28" s="31"/>
      <c r="B28" s="24"/>
      <c r="C28" s="26"/>
      <c r="D28" s="28"/>
      <c r="E28" s="10" t="s">
        <v>7</v>
      </c>
      <c r="F28" s="11">
        <f t="shared" si="0"/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</row>
    <row r="29" spans="1:12" ht="31.5" x14ac:dyDescent="0.25">
      <c r="A29" s="31"/>
      <c r="B29" s="24"/>
      <c r="C29" s="26"/>
      <c r="D29" s="28"/>
      <c r="E29" s="10" t="s">
        <v>10</v>
      </c>
      <c r="F29" s="11">
        <f t="shared" si="0"/>
        <v>101.08</v>
      </c>
      <c r="G29" s="11">
        <v>0</v>
      </c>
      <c r="H29" s="11">
        <v>0</v>
      </c>
      <c r="I29" s="11">
        <v>101.08</v>
      </c>
      <c r="J29" s="11">
        <v>0</v>
      </c>
      <c r="K29" s="11">
        <v>0</v>
      </c>
      <c r="L29" s="11">
        <v>0</v>
      </c>
    </row>
    <row r="30" spans="1:12" ht="31.5" x14ac:dyDescent="0.25">
      <c r="A30" s="31"/>
      <c r="B30" s="25"/>
      <c r="C30" s="26"/>
      <c r="D30" s="29"/>
      <c r="E30" s="10" t="s">
        <v>9</v>
      </c>
      <c r="F30" s="11">
        <f t="shared" si="0"/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</row>
    <row r="31" spans="1:12" x14ac:dyDescent="0.25">
      <c r="A31" s="31" t="s">
        <v>40</v>
      </c>
      <c r="B31" s="23" t="s">
        <v>41</v>
      </c>
      <c r="C31" s="26" t="s">
        <v>37</v>
      </c>
      <c r="D31" s="27" t="s">
        <v>35</v>
      </c>
      <c r="E31" s="8" t="s">
        <v>5</v>
      </c>
      <c r="F31" s="9">
        <f t="shared" si="0"/>
        <v>617.23531000000003</v>
      </c>
      <c r="G31" s="9">
        <f>SUM(G32:G35)</f>
        <v>234</v>
      </c>
      <c r="H31" s="9">
        <f t="shared" ref="H31:L31" si="9">SUM(H32:H35)</f>
        <v>170.42625000000001</v>
      </c>
      <c r="I31" s="9">
        <f t="shared" si="9"/>
        <v>212.80905999999999</v>
      </c>
      <c r="J31" s="9">
        <f t="shared" si="9"/>
        <v>0</v>
      </c>
      <c r="K31" s="9">
        <f t="shared" si="9"/>
        <v>0</v>
      </c>
      <c r="L31" s="9">
        <f t="shared" si="9"/>
        <v>0</v>
      </c>
    </row>
    <row r="32" spans="1:12" ht="31.5" x14ac:dyDescent="0.25">
      <c r="A32" s="31"/>
      <c r="B32" s="24"/>
      <c r="C32" s="26"/>
      <c r="D32" s="28"/>
      <c r="E32" s="10" t="s">
        <v>6</v>
      </c>
      <c r="F32" s="11">
        <f t="shared" si="0"/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</row>
    <row r="33" spans="1:12" ht="31.5" x14ac:dyDescent="0.25">
      <c r="A33" s="31"/>
      <c r="B33" s="24"/>
      <c r="C33" s="26"/>
      <c r="D33" s="28"/>
      <c r="E33" s="10" t="s">
        <v>7</v>
      </c>
      <c r="F33" s="11">
        <f t="shared" si="0"/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ht="31.5" x14ac:dyDescent="0.25">
      <c r="A34" s="31"/>
      <c r="B34" s="24"/>
      <c r="C34" s="26"/>
      <c r="D34" s="28"/>
      <c r="E34" s="10" t="s">
        <v>10</v>
      </c>
      <c r="F34" s="11">
        <f t="shared" si="0"/>
        <v>617.23531000000003</v>
      </c>
      <c r="G34" s="11">
        <v>234</v>
      </c>
      <c r="H34" s="11">
        <v>170.42625000000001</v>
      </c>
      <c r="I34" s="9">
        <f>350-137.19094</f>
        <v>212.80905999999999</v>
      </c>
      <c r="J34" s="11">
        <v>0</v>
      </c>
      <c r="K34" s="11">
        <v>0</v>
      </c>
      <c r="L34" s="11">
        <v>0</v>
      </c>
    </row>
    <row r="35" spans="1:12" ht="31.5" x14ac:dyDescent="0.25">
      <c r="A35" s="31"/>
      <c r="B35" s="25"/>
      <c r="C35" s="26"/>
      <c r="D35" s="29"/>
      <c r="E35" s="10" t="s">
        <v>9</v>
      </c>
      <c r="F35" s="11">
        <f t="shared" si="0"/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5">
      <c r="A36" s="31" t="s">
        <v>12</v>
      </c>
      <c r="B36" s="32" t="s">
        <v>42</v>
      </c>
      <c r="C36" s="26" t="s">
        <v>37</v>
      </c>
      <c r="D36" s="27" t="s">
        <v>35</v>
      </c>
      <c r="E36" s="8" t="s">
        <v>5</v>
      </c>
      <c r="F36" s="9">
        <f t="shared" si="0"/>
        <v>32605.637709999999</v>
      </c>
      <c r="G36" s="9">
        <f>SUM(G37:G40)</f>
        <v>16158.230739999999</v>
      </c>
      <c r="H36" s="9">
        <f t="shared" ref="H36:L36" si="10">SUM(H37:H40)</f>
        <v>9773.0248800000008</v>
      </c>
      <c r="I36" s="9">
        <f t="shared" si="10"/>
        <v>6674.3820899999992</v>
      </c>
      <c r="J36" s="9">
        <f t="shared" si="10"/>
        <v>0</v>
      </c>
      <c r="K36" s="9">
        <f t="shared" si="10"/>
        <v>0</v>
      </c>
      <c r="L36" s="9">
        <f t="shared" si="10"/>
        <v>0</v>
      </c>
    </row>
    <row r="37" spans="1:12" ht="31.5" x14ac:dyDescent="0.25">
      <c r="A37" s="31"/>
      <c r="B37" s="32"/>
      <c r="C37" s="26"/>
      <c r="D37" s="28"/>
      <c r="E37" s="10" t="s">
        <v>6</v>
      </c>
      <c r="F37" s="11">
        <f t="shared" si="0"/>
        <v>0</v>
      </c>
      <c r="G37" s="12">
        <f>G42+G47</f>
        <v>0</v>
      </c>
      <c r="H37" s="12">
        <f t="shared" ref="H37:L37" si="11">H42+H47</f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0</v>
      </c>
    </row>
    <row r="38" spans="1:12" ht="31.5" x14ac:dyDescent="0.25">
      <c r="A38" s="31"/>
      <c r="B38" s="32"/>
      <c r="C38" s="26"/>
      <c r="D38" s="28"/>
      <c r="E38" s="10" t="s">
        <v>7</v>
      </c>
      <c r="F38" s="11">
        <f t="shared" si="0"/>
        <v>0</v>
      </c>
      <c r="G38" s="12">
        <f t="shared" ref="G38:L40" si="12">G43+G48</f>
        <v>0</v>
      </c>
      <c r="H38" s="12">
        <f t="shared" si="12"/>
        <v>0</v>
      </c>
      <c r="I38" s="12">
        <f t="shared" si="12"/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</row>
    <row r="39" spans="1:12" ht="31.5" x14ac:dyDescent="0.25">
      <c r="A39" s="31"/>
      <c r="B39" s="32"/>
      <c r="C39" s="26"/>
      <c r="D39" s="28"/>
      <c r="E39" s="10" t="s">
        <v>10</v>
      </c>
      <c r="F39" s="11">
        <f t="shared" si="0"/>
        <v>32605.637709999999</v>
      </c>
      <c r="G39" s="11">
        <f t="shared" si="12"/>
        <v>16158.230739999999</v>
      </c>
      <c r="H39" s="11">
        <f t="shared" si="12"/>
        <v>9773.0248800000008</v>
      </c>
      <c r="I39" s="11">
        <f t="shared" si="12"/>
        <v>6674.3820899999992</v>
      </c>
      <c r="J39" s="11">
        <f t="shared" si="12"/>
        <v>0</v>
      </c>
      <c r="K39" s="11">
        <f t="shared" si="12"/>
        <v>0</v>
      </c>
      <c r="L39" s="11">
        <f t="shared" si="12"/>
        <v>0</v>
      </c>
    </row>
    <row r="40" spans="1:12" ht="31.5" x14ac:dyDescent="0.25">
      <c r="A40" s="31"/>
      <c r="B40" s="32"/>
      <c r="C40" s="26"/>
      <c r="D40" s="29"/>
      <c r="E40" s="10" t="s">
        <v>9</v>
      </c>
      <c r="F40" s="11">
        <f t="shared" si="0"/>
        <v>0</v>
      </c>
      <c r="G40" s="12">
        <f t="shared" si="12"/>
        <v>0</v>
      </c>
      <c r="H40" s="12">
        <f t="shared" si="12"/>
        <v>0</v>
      </c>
      <c r="I40" s="12">
        <f t="shared" si="12"/>
        <v>0</v>
      </c>
      <c r="J40" s="12">
        <f t="shared" si="12"/>
        <v>0</v>
      </c>
      <c r="K40" s="12">
        <f t="shared" si="12"/>
        <v>0</v>
      </c>
      <c r="L40" s="12">
        <f t="shared" si="12"/>
        <v>0</v>
      </c>
    </row>
    <row r="41" spans="1:12" x14ac:dyDescent="0.25">
      <c r="A41" s="31" t="s">
        <v>27</v>
      </c>
      <c r="B41" s="33" t="s">
        <v>43</v>
      </c>
      <c r="C41" s="26" t="s">
        <v>44</v>
      </c>
      <c r="D41" s="27" t="s">
        <v>35</v>
      </c>
      <c r="E41" s="8" t="s">
        <v>5</v>
      </c>
      <c r="F41" s="9">
        <f t="shared" si="0"/>
        <v>10929.4208</v>
      </c>
      <c r="G41" s="9">
        <f>SUM(G42:G45)</f>
        <v>3489.7747399999998</v>
      </c>
      <c r="H41" s="9">
        <f t="shared" ref="H41:L41" si="13">SUM(H42:H45)</f>
        <v>5350.1973200000002</v>
      </c>
      <c r="I41" s="9">
        <f t="shared" si="13"/>
        <v>2089.4487399999998</v>
      </c>
      <c r="J41" s="9">
        <f t="shared" si="13"/>
        <v>0</v>
      </c>
      <c r="K41" s="9">
        <f t="shared" si="13"/>
        <v>0</v>
      </c>
      <c r="L41" s="9">
        <f t="shared" si="13"/>
        <v>0</v>
      </c>
    </row>
    <row r="42" spans="1:12" ht="31.5" x14ac:dyDescent="0.25">
      <c r="A42" s="31"/>
      <c r="B42" s="33"/>
      <c r="C42" s="26"/>
      <c r="D42" s="28"/>
      <c r="E42" s="10" t="s">
        <v>6</v>
      </c>
      <c r="F42" s="11">
        <f t="shared" si="0"/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</row>
    <row r="43" spans="1:12" ht="31.5" x14ac:dyDescent="0.25">
      <c r="A43" s="31"/>
      <c r="B43" s="33"/>
      <c r="C43" s="26"/>
      <c r="D43" s="28"/>
      <c r="E43" s="10" t="s">
        <v>7</v>
      </c>
      <c r="F43" s="11">
        <f t="shared" ref="F43:F65" si="14">SUM(G43:L43)</f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</row>
    <row r="44" spans="1:12" ht="31.5" x14ac:dyDescent="0.25">
      <c r="A44" s="31"/>
      <c r="B44" s="33"/>
      <c r="C44" s="26"/>
      <c r="D44" s="28"/>
      <c r="E44" s="10" t="s">
        <v>8</v>
      </c>
      <c r="F44" s="11">
        <f t="shared" si="14"/>
        <v>10929.4208</v>
      </c>
      <c r="G44" s="11">
        <v>3489.7747399999998</v>
      </c>
      <c r="H44" s="11">
        <v>5350.1973200000002</v>
      </c>
      <c r="I44" s="11">
        <v>2089.4487399999998</v>
      </c>
      <c r="J44" s="11">
        <v>0</v>
      </c>
      <c r="K44" s="11">
        <v>0</v>
      </c>
      <c r="L44" s="11">
        <v>0</v>
      </c>
    </row>
    <row r="45" spans="1:12" ht="31.5" x14ac:dyDescent="0.25">
      <c r="A45" s="31"/>
      <c r="B45" s="33"/>
      <c r="C45" s="26"/>
      <c r="D45" s="29"/>
      <c r="E45" s="10" t="s">
        <v>9</v>
      </c>
      <c r="F45" s="11">
        <f t="shared" si="14"/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</row>
    <row r="46" spans="1:12" x14ac:dyDescent="0.25">
      <c r="A46" s="31" t="s">
        <v>28</v>
      </c>
      <c r="B46" s="49" t="s">
        <v>45</v>
      </c>
      <c r="C46" s="33" t="s">
        <v>32</v>
      </c>
      <c r="D46" s="27" t="s">
        <v>35</v>
      </c>
      <c r="E46" s="8" t="s">
        <v>5</v>
      </c>
      <c r="F46" s="9">
        <f t="shared" si="14"/>
        <v>21676.216909999999</v>
      </c>
      <c r="G46" s="9">
        <f>SUM(G47:G50)</f>
        <v>12668.456</v>
      </c>
      <c r="H46" s="9">
        <f t="shared" ref="H46:L46" si="15">SUM(H47:H50)</f>
        <v>4422.8275599999997</v>
      </c>
      <c r="I46" s="9">
        <f t="shared" si="15"/>
        <v>4584.9333499999993</v>
      </c>
      <c r="J46" s="9">
        <f t="shared" si="15"/>
        <v>0</v>
      </c>
      <c r="K46" s="9">
        <f t="shared" si="15"/>
        <v>0</v>
      </c>
      <c r="L46" s="9">
        <f t="shared" si="15"/>
        <v>0</v>
      </c>
    </row>
    <row r="47" spans="1:12" ht="31.5" x14ac:dyDescent="0.25">
      <c r="A47" s="31"/>
      <c r="B47" s="24"/>
      <c r="C47" s="33"/>
      <c r="D47" s="28"/>
      <c r="E47" s="10" t="s">
        <v>6</v>
      </c>
      <c r="F47" s="11">
        <f t="shared" si="14"/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ht="31.5" x14ac:dyDescent="0.25">
      <c r="A48" s="31"/>
      <c r="B48" s="24"/>
      <c r="C48" s="33"/>
      <c r="D48" s="28"/>
      <c r="E48" s="10" t="s">
        <v>7</v>
      </c>
      <c r="F48" s="11">
        <f t="shared" si="14"/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</row>
    <row r="49" spans="1:12" ht="31.5" x14ac:dyDescent="0.25">
      <c r="A49" s="31"/>
      <c r="B49" s="24"/>
      <c r="C49" s="33"/>
      <c r="D49" s="28"/>
      <c r="E49" s="10" t="s">
        <v>8</v>
      </c>
      <c r="F49" s="11">
        <f t="shared" si="14"/>
        <v>21676.216909999999</v>
      </c>
      <c r="G49" s="11">
        <v>12668.456</v>
      </c>
      <c r="H49" s="11">
        <v>4422.8275599999997</v>
      </c>
      <c r="I49" s="9">
        <f>3247.74241+1337.19094</f>
        <v>4584.9333499999993</v>
      </c>
      <c r="J49" s="11">
        <v>0</v>
      </c>
      <c r="K49" s="11">
        <v>0</v>
      </c>
      <c r="L49" s="11">
        <v>0</v>
      </c>
    </row>
    <row r="50" spans="1:12" ht="31.5" x14ac:dyDescent="0.25">
      <c r="A50" s="31"/>
      <c r="B50" s="25"/>
      <c r="C50" s="33"/>
      <c r="D50" s="29"/>
      <c r="E50" s="10" t="s">
        <v>9</v>
      </c>
      <c r="F50" s="11">
        <f t="shared" si="14"/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5">
      <c r="A51" s="31" t="s">
        <v>46</v>
      </c>
      <c r="B51" s="49" t="s">
        <v>47</v>
      </c>
      <c r="C51" s="33" t="s">
        <v>32</v>
      </c>
      <c r="D51" s="27" t="s">
        <v>48</v>
      </c>
      <c r="E51" s="8" t="s">
        <v>5</v>
      </c>
      <c r="F51" s="9">
        <f t="shared" si="14"/>
        <v>71116.217049999992</v>
      </c>
      <c r="G51" s="9">
        <f>SUM(G52:G55)</f>
        <v>13582.067489999999</v>
      </c>
      <c r="H51" s="9">
        <f t="shared" ref="H51:L51" si="16">SUM(H52:H55)</f>
        <v>14044.918</v>
      </c>
      <c r="I51" s="9">
        <f t="shared" si="16"/>
        <v>14663.309560000002</v>
      </c>
      <c r="J51" s="9">
        <f t="shared" si="16"/>
        <v>14448.460999999999</v>
      </c>
      <c r="K51" s="9">
        <f t="shared" si="16"/>
        <v>14377.460999999999</v>
      </c>
      <c r="L51" s="9">
        <f t="shared" si="16"/>
        <v>0</v>
      </c>
    </row>
    <row r="52" spans="1:12" ht="31.5" x14ac:dyDescent="0.25">
      <c r="A52" s="31"/>
      <c r="B52" s="24"/>
      <c r="C52" s="33"/>
      <c r="D52" s="28"/>
      <c r="E52" s="10" t="s">
        <v>6</v>
      </c>
      <c r="F52" s="11">
        <f t="shared" si="14"/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</row>
    <row r="53" spans="1:12" ht="31.5" x14ac:dyDescent="0.25">
      <c r="A53" s="31"/>
      <c r="B53" s="24"/>
      <c r="C53" s="33"/>
      <c r="D53" s="28"/>
      <c r="E53" s="10" t="s">
        <v>7</v>
      </c>
      <c r="F53" s="11">
        <f t="shared" si="14"/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ht="31.5" x14ac:dyDescent="0.25">
      <c r="A54" s="31"/>
      <c r="B54" s="24"/>
      <c r="C54" s="33"/>
      <c r="D54" s="28"/>
      <c r="E54" s="10" t="s">
        <v>8</v>
      </c>
      <c r="F54" s="11">
        <f t="shared" si="14"/>
        <v>71116.217049999992</v>
      </c>
      <c r="G54" s="11">
        <v>13582.067489999999</v>
      </c>
      <c r="H54" s="11">
        <v>14044.918</v>
      </c>
      <c r="I54" s="11">
        <f>14336.084+327.22556</f>
        <v>14663.309560000002</v>
      </c>
      <c r="J54" s="11">
        <v>14448.460999999999</v>
      </c>
      <c r="K54" s="11">
        <v>14377.460999999999</v>
      </c>
      <c r="L54" s="11">
        <v>0</v>
      </c>
    </row>
    <row r="55" spans="1:12" ht="31.5" x14ac:dyDescent="0.25">
      <c r="A55" s="31"/>
      <c r="B55" s="25"/>
      <c r="C55" s="33"/>
      <c r="D55" s="29"/>
      <c r="E55" s="10" t="s">
        <v>9</v>
      </c>
      <c r="F55" s="11">
        <f t="shared" si="14"/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</row>
    <row r="56" spans="1:12" ht="15.75" customHeight="1" x14ac:dyDescent="0.25">
      <c r="A56" s="31" t="s">
        <v>49</v>
      </c>
      <c r="B56" s="33" t="s">
        <v>50</v>
      </c>
      <c r="C56" s="33" t="s">
        <v>32</v>
      </c>
      <c r="D56" s="27" t="s">
        <v>35</v>
      </c>
      <c r="E56" s="8" t="s">
        <v>5</v>
      </c>
      <c r="F56" s="9">
        <f t="shared" si="14"/>
        <v>36953.479680000004</v>
      </c>
      <c r="G56" s="9">
        <f>SUM(G57:G60)</f>
        <v>6793.1220000000003</v>
      </c>
      <c r="H56" s="9">
        <f t="shared" ref="H56:L56" si="17">SUM(H57:H60)</f>
        <v>6913.2336800000003</v>
      </c>
      <c r="I56" s="9">
        <f t="shared" si="17"/>
        <v>7892.82</v>
      </c>
      <c r="J56" s="9">
        <f t="shared" si="17"/>
        <v>7677.152</v>
      </c>
      <c r="K56" s="9">
        <f t="shared" si="17"/>
        <v>7677.152</v>
      </c>
      <c r="L56" s="9">
        <f t="shared" si="17"/>
        <v>0</v>
      </c>
    </row>
    <row r="57" spans="1:12" ht="31.5" x14ac:dyDescent="0.25">
      <c r="A57" s="31"/>
      <c r="B57" s="33"/>
      <c r="C57" s="33"/>
      <c r="D57" s="28"/>
      <c r="E57" s="10" t="s">
        <v>6</v>
      </c>
      <c r="F57" s="11">
        <f t="shared" si="14"/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ht="31.5" x14ac:dyDescent="0.25">
      <c r="A58" s="31"/>
      <c r="B58" s="33"/>
      <c r="C58" s="33"/>
      <c r="D58" s="28"/>
      <c r="E58" s="10" t="s">
        <v>7</v>
      </c>
      <c r="F58" s="11">
        <f t="shared" si="14"/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</row>
    <row r="59" spans="1:12" ht="31.5" x14ac:dyDescent="0.25">
      <c r="A59" s="31"/>
      <c r="B59" s="33"/>
      <c r="C59" s="33"/>
      <c r="D59" s="28"/>
      <c r="E59" s="10" t="s">
        <v>8</v>
      </c>
      <c r="F59" s="11">
        <f t="shared" si="14"/>
        <v>36953.479680000004</v>
      </c>
      <c r="G59" s="11">
        <v>6793.1220000000003</v>
      </c>
      <c r="H59" s="11">
        <v>6913.2336800000003</v>
      </c>
      <c r="I59" s="11">
        <v>7892.82</v>
      </c>
      <c r="J59" s="11">
        <v>7677.152</v>
      </c>
      <c r="K59" s="11">
        <v>7677.152</v>
      </c>
      <c r="L59" s="11">
        <v>0</v>
      </c>
    </row>
    <row r="60" spans="1:12" ht="31.5" x14ac:dyDescent="0.25">
      <c r="A60" s="31"/>
      <c r="B60" s="33"/>
      <c r="C60" s="33"/>
      <c r="D60" s="29"/>
      <c r="E60" s="10" t="s">
        <v>9</v>
      </c>
      <c r="F60" s="11">
        <f t="shared" si="14"/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</row>
    <row r="61" spans="1:12" ht="31.5" x14ac:dyDescent="0.25">
      <c r="A61" s="44"/>
      <c r="B61" s="45"/>
      <c r="C61" s="45"/>
      <c r="D61" s="46"/>
      <c r="E61" s="18" t="s">
        <v>13</v>
      </c>
      <c r="F61" s="9">
        <f t="shared" si="14"/>
        <v>144184.24718999999</v>
      </c>
      <c r="G61" s="9">
        <f>SUM(G62:G65)</f>
        <v>37221.24323</v>
      </c>
      <c r="H61" s="9">
        <f t="shared" ref="H61:L61" si="18">SUM(H62:H65)</f>
        <v>31476.60281</v>
      </c>
      <c r="I61" s="9">
        <f t="shared" si="18"/>
        <v>30221.175150000003</v>
      </c>
      <c r="J61" s="9">
        <f t="shared" si="18"/>
        <v>22632.612999999998</v>
      </c>
      <c r="K61" s="9">
        <f t="shared" si="18"/>
        <v>22632.612999999998</v>
      </c>
      <c r="L61" s="9">
        <f t="shared" si="18"/>
        <v>0</v>
      </c>
    </row>
    <row r="62" spans="1:12" ht="31.5" x14ac:dyDescent="0.25">
      <c r="A62" s="47"/>
      <c r="B62" s="47"/>
      <c r="C62" s="47"/>
      <c r="D62" s="48"/>
      <c r="E62" s="10" t="s">
        <v>6</v>
      </c>
      <c r="F62" s="9">
        <f t="shared" si="14"/>
        <v>0</v>
      </c>
      <c r="G62" s="19">
        <f>G57+G52+G37+G22+G12</f>
        <v>0</v>
      </c>
      <c r="H62" s="19">
        <f t="shared" ref="H62:L62" si="19">H57+H52+H37+H22+H12</f>
        <v>0</v>
      </c>
      <c r="I62" s="19">
        <f t="shared" si="19"/>
        <v>0</v>
      </c>
      <c r="J62" s="19">
        <f t="shared" si="19"/>
        <v>0</v>
      </c>
      <c r="K62" s="19">
        <f t="shared" si="19"/>
        <v>0</v>
      </c>
      <c r="L62" s="19">
        <f t="shared" si="19"/>
        <v>0</v>
      </c>
    </row>
    <row r="63" spans="1:12" ht="31.5" x14ac:dyDescent="0.25">
      <c r="A63" s="47"/>
      <c r="B63" s="47"/>
      <c r="C63" s="47"/>
      <c r="D63" s="48"/>
      <c r="E63" s="10" t="s">
        <v>7</v>
      </c>
      <c r="F63" s="9">
        <f t="shared" si="14"/>
        <v>0</v>
      </c>
      <c r="G63" s="19">
        <f t="shared" ref="G63:L65" si="20">G58+G53+G38+G23+G13</f>
        <v>0</v>
      </c>
      <c r="H63" s="19">
        <f t="shared" si="20"/>
        <v>0</v>
      </c>
      <c r="I63" s="19">
        <f t="shared" si="20"/>
        <v>0</v>
      </c>
      <c r="J63" s="19">
        <f t="shared" si="20"/>
        <v>0</v>
      </c>
      <c r="K63" s="19">
        <f t="shared" si="20"/>
        <v>0</v>
      </c>
      <c r="L63" s="19">
        <f t="shared" si="20"/>
        <v>0</v>
      </c>
    </row>
    <row r="64" spans="1:12" ht="35.25" customHeight="1" x14ac:dyDescent="0.25">
      <c r="A64" s="47"/>
      <c r="B64" s="47"/>
      <c r="C64" s="47"/>
      <c r="D64" s="48"/>
      <c r="E64" s="10" t="s">
        <v>8</v>
      </c>
      <c r="F64" s="9">
        <f t="shared" si="14"/>
        <v>144184.24718999999</v>
      </c>
      <c r="G64" s="9">
        <f t="shared" si="20"/>
        <v>37221.24323</v>
      </c>
      <c r="H64" s="9">
        <f t="shared" si="20"/>
        <v>31476.60281</v>
      </c>
      <c r="I64" s="9">
        <f t="shared" si="20"/>
        <v>30221.175150000003</v>
      </c>
      <c r="J64" s="9">
        <f t="shared" si="20"/>
        <v>22632.612999999998</v>
      </c>
      <c r="K64" s="9">
        <f t="shared" si="20"/>
        <v>22632.612999999998</v>
      </c>
      <c r="L64" s="9">
        <f t="shared" si="20"/>
        <v>0</v>
      </c>
    </row>
    <row r="65" spans="1:12" ht="31.5" x14ac:dyDescent="0.25">
      <c r="A65" s="47"/>
      <c r="B65" s="47"/>
      <c r="C65" s="47"/>
      <c r="D65" s="48"/>
      <c r="E65" s="10" t="s">
        <v>9</v>
      </c>
      <c r="F65" s="9">
        <f t="shared" si="14"/>
        <v>0</v>
      </c>
      <c r="G65" s="19">
        <f t="shared" si="20"/>
        <v>0</v>
      </c>
      <c r="H65" s="19">
        <f t="shared" si="20"/>
        <v>0</v>
      </c>
      <c r="I65" s="19">
        <f t="shared" si="20"/>
        <v>0</v>
      </c>
      <c r="J65" s="19">
        <f t="shared" si="20"/>
        <v>0</v>
      </c>
      <c r="K65" s="19">
        <f t="shared" si="20"/>
        <v>0</v>
      </c>
      <c r="L65" s="19">
        <f t="shared" si="20"/>
        <v>0</v>
      </c>
    </row>
    <row r="67" spans="1:12" ht="18.75" x14ac:dyDescent="0.3">
      <c r="A67" s="30"/>
      <c r="B67" s="30"/>
      <c r="C67" s="30"/>
      <c r="D67" s="30"/>
      <c r="E67" s="30"/>
      <c r="F67" s="30"/>
      <c r="G67" s="30"/>
      <c r="H67" s="30"/>
      <c r="I67" s="21"/>
      <c r="J67" s="22"/>
      <c r="K67" s="22"/>
      <c r="L67" s="5"/>
    </row>
  </sheetData>
  <mergeCells count="54">
    <mergeCell ref="F8:L8"/>
    <mergeCell ref="A11:A15"/>
    <mergeCell ref="A8:A9"/>
    <mergeCell ref="B8:B9"/>
    <mergeCell ref="C8:C9"/>
    <mergeCell ref="D8:D9"/>
    <mergeCell ref="E8:E9"/>
    <mergeCell ref="B11:B15"/>
    <mergeCell ref="C11:C15"/>
    <mergeCell ref="D11:D15"/>
    <mergeCell ref="G1:L1"/>
    <mergeCell ref="G2:L2"/>
    <mergeCell ref="G3:L3"/>
    <mergeCell ref="G4:K4"/>
    <mergeCell ref="A6:L6"/>
    <mergeCell ref="A21:A25"/>
    <mergeCell ref="B21:B25"/>
    <mergeCell ref="C21:C25"/>
    <mergeCell ref="D21:D25"/>
    <mergeCell ref="A16:A20"/>
    <mergeCell ref="B16:B20"/>
    <mergeCell ref="C16:C20"/>
    <mergeCell ref="D16:D20"/>
    <mergeCell ref="A26:A30"/>
    <mergeCell ref="B26:B30"/>
    <mergeCell ref="C26:C30"/>
    <mergeCell ref="D26:D30"/>
    <mergeCell ref="A31:A35"/>
    <mergeCell ref="B31:B35"/>
    <mergeCell ref="C31:C35"/>
    <mergeCell ref="D31:D35"/>
    <mergeCell ref="A36:A40"/>
    <mergeCell ref="B36:B40"/>
    <mergeCell ref="C36:C40"/>
    <mergeCell ref="D36:D40"/>
    <mergeCell ref="A41:A45"/>
    <mergeCell ref="B41:B45"/>
    <mergeCell ref="C41:C45"/>
    <mergeCell ref="D41:D45"/>
    <mergeCell ref="A46:A50"/>
    <mergeCell ref="B46:B50"/>
    <mergeCell ref="C46:C50"/>
    <mergeCell ref="D46:D50"/>
    <mergeCell ref="A61:D65"/>
    <mergeCell ref="A67:H67"/>
    <mergeCell ref="I67:K67"/>
    <mergeCell ref="A51:A55"/>
    <mergeCell ref="B51:B55"/>
    <mergeCell ref="C51:C55"/>
    <mergeCell ref="D51:D55"/>
    <mergeCell ref="A56:A60"/>
    <mergeCell ref="B56:B60"/>
    <mergeCell ref="C56:C60"/>
    <mergeCell ref="D56:D6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horizontalDpi="0" verticalDpi="0" r:id="rId1"/>
  <headerFooter differentFirst="1">
    <oddHeader>&amp;C&amp;P</oddHeader>
  </headerFooter>
  <rowBreaks count="3" manualBreakCount="3">
    <brk id="20" max="10" man="1"/>
    <brk id="35" max="10" man="1"/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СБР на 29.11.2023+ письмо 14.12</vt:lpstr>
      <vt:lpstr>'СБР на 29.11.2023+ письмо 14.12'!Заголовки_для_печати</vt:lpstr>
      <vt:lpstr>'СБР на 29.11.2023+ письмо 14.12'!Область_печати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2023-12-15T07:34:47Z</dcterms:modified>
</cp:coreProperties>
</file>